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080" windowHeight="11760" activeTab="3"/>
  </bookViews>
  <sheets>
    <sheet name="Introduction" sheetId="1" r:id="rId1"/>
    <sheet name="Input" sheetId="2" r:id="rId2"/>
    <sheet name="Input assistance" sheetId="5" r:id="rId3"/>
    <sheet name="Results" sheetId="3" r:id="rId4"/>
  </sheets>
  <definedNames>
    <definedName name="Boiler">'Input assistance'!$B$10:$B$12</definedName>
    <definedName name="Country">'Input assistance'!$B$39:$B$67</definedName>
    <definedName name="Fossil">'Input assistance'!$B$17:$B$18</definedName>
    <definedName name="Sizing">'Input assistance'!$B$88:$B$89</definedName>
    <definedName name="Zone">'Input assistance'!$C$26:$C$33</definedName>
  </definedNames>
  <calcPr calcId="125725"/>
</workbook>
</file>

<file path=xl/calcChain.xml><?xml version="1.0" encoding="utf-8"?>
<calcChain xmlns="http://schemas.openxmlformats.org/spreadsheetml/2006/main">
  <c r="D38" i="3"/>
  <c r="D18"/>
  <c r="D9"/>
  <c r="D45"/>
  <c r="B45"/>
  <c r="D18" i="2"/>
  <c r="E36" i="3"/>
  <c r="B44"/>
  <c r="D18" i="5"/>
  <c r="B37" i="3"/>
  <c r="B34"/>
  <c r="B35"/>
  <c r="B33"/>
  <c r="D36"/>
  <c r="D17" i="2"/>
  <c r="D37" i="3"/>
  <c r="B41"/>
  <c r="E44"/>
  <c r="D44"/>
  <c r="B43"/>
  <c r="B32"/>
  <c r="B28"/>
  <c r="B40"/>
  <c r="D41"/>
  <c r="D29"/>
  <c r="D30"/>
  <c r="E37"/>
  <c r="E35"/>
  <c r="D34"/>
  <c r="D35"/>
  <c r="D33"/>
</calcChain>
</file>

<file path=xl/comments1.xml><?xml version="1.0" encoding="utf-8"?>
<comments xmlns="http://schemas.openxmlformats.org/spreadsheetml/2006/main">
  <authors>
    <author>Morten Tony Hansen</author>
  </authors>
  <commentList>
    <comment ref="C17" authorId="0">
      <text>
        <r>
          <rPr>
            <sz val="8"/>
            <color indexed="81"/>
            <rFont val="Tahoma"/>
            <family val="2"/>
          </rPr>
          <t>Please type in your existing average annual fuel consumption</t>
        </r>
      </text>
    </comment>
    <comment ref="C18" authorId="0">
      <text>
        <r>
          <rPr>
            <sz val="8"/>
            <color indexed="81"/>
            <rFont val="Tahoma"/>
            <family val="2"/>
          </rPr>
          <t>Please type in your existing fuel price (using the unit indicated)</t>
        </r>
      </text>
    </comment>
    <comment ref="C22" authorId="0">
      <text>
        <r>
          <rPr>
            <sz val="8"/>
            <color indexed="81"/>
            <rFont val="Tahoma"/>
            <family val="2"/>
          </rPr>
          <t>Please fill in the number of persons in the house concerned</t>
        </r>
      </text>
    </comment>
    <comment ref="C26" authorId="0">
      <text>
        <r>
          <rPr>
            <sz val="8"/>
            <color indexed="81"/>
            <rFont val="Tahoma"/>
            <family val="2"/>
          </rPr>
          <t>Please fill in he expected wood pellet price incl. taxes and VAT.</t>
        </r>
      </text>
    </comment>
  </commentList>
</comments>
</file>

<file path=xl/comments2.xml><?xml version="1.0" encoding="utf-8"?>
<comments xmlns="http://schemas.openxmlformats.org/spreadsheetml/2006/main">
  <authors>
    <author>Morten Tony Hansen</author>
  </authors>
  <commentList>
    <comment ref="D18" authorId="0">
      <text>
        <r>
          <rPr>
            <sz val="8"/>
            <color indexed="81"/>
            <rFont val="Tahoma"/>
            <family val="2"/>
          </rPr>
          <t>Retreived from the country info below</t>
        </r>
      </text>
    </comment>
    <comment ref="C41" authorId="0">
      <text>
        <r>
          <rPr>
            <sz val="8"/>
            <color indexed="81"/>
            <rFont val="Tahoma"/>
          </rPr>
          <t>Estimated value</t>
        </r>
      </text>
    </comment>
    <comment ref="C58" authorId="0">
      <text>
        <r>
          <rPr>
            <sz val="8"/>
            <color indexed="81"/>
            <rFont val="Tahoma"/>
          </rPr>
          <t>Estimated value</t>
        </r>
      </text>
    </comment>
    <comment ref="C61" authorId="0">
      <text>
        <r>
          <rPr>
            <sz val="8"/>
            <color indexed="81"/>
            <rFont val="Tahoma"/>
          </rPr>
          <t>Estimated value</t>
        </r>
      </text>
    </comment>
    <comment ref="C66" authorId="0">
      <text>
        <r>
          <rPr>
            <sz val="8"/>
            <color indexed="81"/>
            <rFont val="Tahoma"/>
          </rPr>
          <t>Estimated value</t>
        </r>
      </text>
    </comment>
  </commentList>
</comments>
</file>

<file path=xl/comments3.xml><?xml version="1.0" encoding="utf-8"?>
<comments xmlns="http://schemas.openxmlformats.org/spreadsheetml/2006/main">
  <authors>
    <author>Morten Tony Hansen</author>
  </authors>
  <commentList>
    <comment ref="D38" authorId="0">
      <text>
        <r>
          <rPr>
            <sz val="8"/>
            <color indexed="81"/>
            <rFont val="Tahoma"/>
            <family val="2"/>
          </rPr>
          <t>Calculated</t>
        </r>
      </text>
    </comment>
  </commentList>
</comments>
</file>

<file path=xl/sharedStrings.xml><?xml version="1.0" encoding="utf-8"?>
<sst xmlns="http://schemas.openxmlformats.org/spreadsheetml/2006/main" count="183" uniqueCount="163">
  <si>
    <t>What does the tool do and how can it be used</t>
  </si>
  <si>
    <t>Limitations</t>
  </si>
  <si>
    <t>User instruction</t>
  </si>
  <si>
    <t>PELLETS@LAS Wood Pellet Boiler Calculation Tool</t>
  </si>
  <si>
    <t>Introduction</t>
  </si>
  <si>
    <t>Results</t>
  </si>
  <si>
    <t>Existing heat supply</t>
  </si>
  <si>
    <t>Fossil fuel price</t>
  </si>
  <si>
    <t>Climate conditions</t>
  </si>
  <si>
    <t>The calculation is based on user input regarding actual fuel consumption, fuel prices, geographical situation</t>
  </si>
  <si>
    <t xml:space="preserve">The PELLETS@LAS Wood Pellet Boiler Calculation Tool provides a mere initial estimate for the boiler size and </t>
  </si>
  <si>
    <t>Nominal Boiler Capacity</t>
  </si>
  <si>
    <t>kW</t>
  </si>
  <si>
    <t>Input assistance</t>
  </si>
  <si>
    <t>Zone no.</t>
  </si>
  <si>
    <t>Existing heating fuel</t>
  </si>
  <si>
    <t>Existing fuel price</t>
  </si>
  <si>
    <t>http://www.gardenweb.com/zones/europe/</t>
  </si>
  <si>
    <t>Heating oil</t>
  </si>
  <si>
    <t>including taxes and VAT</t>
  </si>
  <si>
    <t>Netherlands</t>
  </si>
  <si>
    <t>Wood pellet price</t>
  </si>
  <si>
    <t>Country info</t>
  </si>
  <si>
    <t>www.pelletsatlas.info</t>
  </si>
  <si>
    <t>Belgium</t>
  </si>
  <si>
    <t>Sweden</t>
  </si>
  <si>
    <t>Denmark</t>
  </si>
  <si>
    <t>United Kingdom</t>
  </si>
  <si>
    <t>Ireland</t>
  </si>
  <si>
    <t>Italy</t>
  </si>
  <si>
    <t>Finland</t>
  </si>
  <si>
    <t>Austria</t>
  </si>
  <si>
    <t>France</t>
  </si>
  <si>
    <t>Poland</t>
  </si>
  <si>
    <t>Switzerland</t>
  </si>
  <si>
    <t>Czech Republic</t>
  </si>
  <si>
    <t>Germany</t>
  </si>
  <si>
    <t>Country</t>
  </si>
  <si>
    <t>Malta</t>
  </si>
  <si>
    <t>Greece</t>
  </si>
  <si>
    <t>Cyprus</t>
  </si>
  <si>
    <t>Slovakia</t>
  </si>
  <si>
    <t>Spain</t>
  </si>
  <si>
    <t>Portugal</t>
  </si>
  <si>
    <t>Norway</t>
  </si>
  <si>
    <t>Slovenia</t>
  </si>
  <si>
    <t>Hungary</t>
  </si>
  <si>
    <t>Romania</t>
  </si>
  <si>
    <t>Bulgaria</t>
  </si>
  <si>
    <t>Estonia</t>
  </si>
  <si>
    <t>Lithuania</t>
  </si>
  <si>
    <t>Latvia</t>
  </si>
  <si>
    <t>Luxembourg</t>
  </si>
  <si>
    <t>Degree days</t>
  </si>
  <si>
    <t>-40 / -35</t>
  </si>
  <si>
    <t>-35 / -29</t>
  </si>
  <si>
    <t>-29 / -23</t>
  </si>
  <si>
    <t>-23 / -18</t>
  </si>
  <si>
    <t>-18 / -12</t>
  </si>
  <si>
    <t>-12 / -7</t>
  </si>
  <si>
    <t>-7 / -1</t>
  </si>
  <si>
    <t>-1 / 5</t>
  </si>
  <si>
    <t>Natural gas</t>
  </si>
  <si>
    <t>Existing boiler age</t>
  </si>
  <si>
    <t>Boiler condition</t>
  </si>
  <si>
    <t>Old boiler</t>
  </si>
  <si>
    <t>Medium aged boiler</t>
  </si>
  <si>
    <t>&lt;10 years</t>
  </si>
  <si>
    <t>Age</t>
  </si>
  <si>
    <t>10-20 years</t>
  </si>
  <si>
    <t>&gt;20 years</t>
  </si>
  <si>
    <t>Annual efficiency</t>
  </si>
  <si>
    <t>Newer boiler (condensing)</t>
  </si>
  <si>
    <t>Heating value</t>
  </si>
  <si>
    <t>Degree days source: http://www.swivel.com/data_sets/show/1006352</t>
  </si>
  <si>
    <t>kWh</t>
  </si>
  <si>
    <t>Wood pellet heating value</t>
  </si>
  <si>
    <t>Climate zone</t>
  </si>
  <si>
    <t xml:space="preserve">This amount reflects only the fuel cost savings. Other costs such as electricity, service and maintenance may </t>
  </si>
  <si>
    <t>influence the picture. Please refer to the PELLETS@LAS wood pellet handbooks for more information on boiler</t>
  </si>
  <si>
    <t>operation. And please refer to the boiler supplier for more information on electricity consumption.</t>
  </si>
  <si>
    <t>The following input data and calculated values have been used for calculating the above results:</t>
  </si>
  <si>
    <t>Annual wood pellet consumption and savings</t>
  </si>
  <si>
    <t>Number of inhabitants</t>
  </si>
  <si>
    <t>Household details</t>
  </si>
  <si>
    <t>The number of inhabitants indicates the hot water consumption which equals the share of the heat</t>
  </si>
  <si>
    <t>consumption that is independent of climatic variations.</t>
  </si>
  <si>
    <t>kWh/person</t>
  </si>
  <si>
    <t>Av. min. temp. (°C)</t>
  </si>
  <si>
    <t>€/tonne</t>
  </si>
  <si>
    <t>kWh/tonne</t>
  </si>
  <si>
    <r>
      <t xml:space="preserve">1. </t>
    </r>
    <r>
      <rPr>
        <b/>
        <sz val="10"/>
        <rFont val="Tahoma"/>
        <family val="2"/>
      </rPr>
      <t xml:space="preserve">Read instructions </t>
    </r>
    <r>
      <rPr>
        <sz val="10"/>
        <rFont val="Tahoma"/>
        <family val="2"/>
      </rPr>
      <t>carefully - this sheet</t>
    </r>
  </si>
  <si>
    <r>
      <t xml:space="preserve">3. </t>
    </r>
    <r>
      <rPr>
        <b/>
        <sz val="10"/>
        <rFont val="Tahoma"/>
        <family val="2"/>
      </rPr>
      <t xml:space="preserve">View the results </t>
    </r>
    <r>
      <rPr>
        <sz val="10"/>
        <rFont val="Tahoma"/>
      </rPr>
      <t>of the calculation in the "Results" sheet</t>
    </r>
  </si>
  <si>
    <t>Input</t>
  </si>
  <si>
    <t>Basis for the estimate</t>
  </si>
  <si>
    <t>litres</t>
  </si>
  <si>
    <t>Amount unit</t>
  </si>
  <si>
    <t>Nm³</t>
  </si>
  <si>
    <t>kWh/Nm³</t>
  </si>
  <si>
    <t>kWh/litre</t>
  </si>
  <si>
    <t>Existing fuel heaing value</t>
  </si>
  <si>
    <t>Existing annual heat demand</t>
  </si>
  <si>
    <t>Existing average annual fuel consumption</t>
  </si>
  <si>
    <t>The default daily heat demand for hot water:</t>
  </si>
  <si>
    <t>"Input assistance" sheet and results of the calculation can be found in the "Results" sheet.</t>
  </si>
  <si>
    <t>The PELLETS@LAS Wood Pellet Boiler Calculation Tool provides a free estimate of the nominal wood pellet boiler</t>
  </si>
  <si>
    <t>size and potential fuel cost savings when substituting an oil fired or natural gas fired boiler with a wood pellet</t>
  </si>
  <si>
    <t>boiler at the current fuel price level. The tool is designed to handle boiler systems for small and medium sized</t>
  </si>
  <si>
    <t>wood pellet consumption. The tool cannot be used for design of a boiler plant. The calculation is based on user</t>
  </si>
  <si>
    <t>tool lies with the user. Neither FORCE Technology nor the PELLETS@LAS project consortium accepts any</t>
  </si>
  <si>
    <t>Please work yourself through all the variables below by choosing or typing in values. Help can be found in the</t>
  </si>
  <si>
    <r>
      <t xml:space="preserve">2. </t>
    </r>
    <r>
      <rPr>
        <b/>
        <sz val="10"/>
        <rFont val="Tahoma"/>
        <family val="2"/>
      </rPr>
      <t xml:space="preserve">Input data </t>
    </r>
    <r>
      <rPr>
        <sz val="10"/>
        <rFont val="Tahoma"/>
      </rPr>
      <t>in the "Input" sheet cells marked green. Information in the "Input assistance" sheet can be used.</t>
    </r>
  </si>
  <si>
    <t>The sole responsibility for the content of this web site lies with the authors. It does not necessarily reflect opinion of the European</t>
  </si>
  <si>
    <t>Communities. The  European Commission is not responsible for any use that may be made of the information contained therein.</t>
  </si>
  <si>
    <t>etc. that is available from the PELLETS@LAS website and other websites. Calculation of the nominal boiler</t>
  </si>
  <si>
    <t>capacity is based on a duration curve that shows the annual hourly heat demand of the house organised by size.</t>
  </si>
  <si>
    <t xml:space="preserve">The curve shows the constant heat demand (hot water) and the variable demand (space heating), the area below </t>
  </si>
  <si>
    <t>the curve being the existing heat demand of the house. The constant demand is calculated as a linear function of</t>
  </si>
  <si>
    <t>the number of inhabitants while the variable demand is based on hardiness zone (design temperature) and degree</t>
  </si>
  <si>
    <t>day number for the specific country. One degree day is an expression of a difference of one degree between the</t>
  </si>
  <si>
    <t>inside (17 °C) and outside mean daily temperature.</t>
  </si>
  <si>
    <t>(MJ/Nm³)</t>
  </si>
  <si>
    <t>This sheet contains information for the input sheet as well as data used for the calculations.</t>
  </si>
  <si>
    <t>Natural gas heating value</t>
  </si>
  <si>
    <t>Climate zone (used for calculation)</t>
  </si>
  <si>
    <r>
      <t>Low average min. temp. (</t>
    </r>
    <r>
      <rPr>
        <sz val="10"/>
        <rFont val="Tahoma"/>
        <family val="2"/>
      </rPr>
      <t>°</t>
    </r>
    <r>
      <rPr>
        <sz val="10"/>
        <rFont val="Tahoma"/>
      </rPr>
      <t>C)</t>
    </r>
  </si>
  <si>
    <r>
      <t xml:space="preserve">The </t>
    </r>
    <r>
      <rPr>
        <b/>
        <sz val="10"/>
        <rFont val="Tahoma"/>
        <family val="2"/>
      </rPr>
      <t xml:space="preserve">climate zone </t>
    </r>
    <r>
      <rPr>
        <sz val="10"/>
        <rFont val="Tahoma"/>
      </rPr>
      <t>for your location can be found by using the hardiness zone map in this link:</t>
    </r>
  </si>
  <si>
    <t>Fossil Fuel options</t>
  </si>
  <si>
    <t>Existing boiler contition</t>
  </si>
  <si>
    <t>Fossil fuel</t>
  </si>
  <si>
    <t>Please feel free to alter the efficiency or heating value after consulting your suppliers.</t>
  </si>
  <si>
    <t>The natural gas heating values are estimates based on interviews with Danish and international expert bodies</t>
  </si>
  <si>
    <t>and may be changed if better ones are available.</t>
  </si>
  <si>
    <r>
      <t xml:space="preserve">The </t>
    </r>
    <r>
      <rPr>
        <b/>
        <sz val="10"/>
        <rFont val="Tahoma"/>
        <family val="2"/>
      </rPr>
      <t>fuel price</t>
    </r>
    <r>
      <rPr>
        <sz val="10"/>
        <rFont val="Tahoma"/>
        <family val="2"/>
      </rPr>
      <t xml:space="preserve"> can be found on your energy bill, by contacting the supplier or by checking supplier websites.</t>
    </r>
  </si>
  <si>
    <r>
      <t xml:space="preserve">Please find your </t>
    </r>
    <r>
      <rPr>
        <b/>
        <sz val="10"/>
        <rFont val="Tahoma"/>
        <family val="2"/>
      </rPr>
      <t>pellet price</t>
    </r>
    <r>
      <rPr>
        <sz val="10"/>
        <rFont val="Tahoma"/>
      </rPr>
      <t xml:space="preserve"> by contacting a local pellet supplier or searching the Internet. PELLETS@LAS</t>
    </r>
  </si>
  <si>
    <t>provides price information as well as contact data for suppliers.</t>
  </si>
  <si>
    <t>input and may be influenced by national, regional or local variations. The full responsibility for the use of the</t>
  </si>
  <si>
    <t xml:space="preserve">liability for the use or the results of the use of the tool. </t>
  </si>
  <si>
    <t>Price unit</t>
  </si>
  <si>
    <t>€/litre</t>
  </si>
  <si>
    <t>€/Nm³</t>
  </si>
  <si>
    <t>Annual boiler efficiency</t>
  </si>
  <si>
    <t>The new pellet boiler covers the full heat demand</t>
  </si>
  <si>
    <t>Heat demand coverage</t>
  </si>
  <si>
    <t>Wood pellet price and boiler layout</t>
  </si>
  <si>
    <t>Pellet boiler layout</t>
  </si>
  <si>
    <t>Wood pellet data and pellet boiler layout</t>
  </si>
  <si>
    <t xml:space="preserve">Layout of the new pellet boiler </t>
  </si>
  <si>
    <t>Sizing factor</t>
  </si>
  <si>
    <t>The pellet boiler layout can be chosen by the user: Either the pellet boiler is layed out to cover the peak heat load</t>
  </si>
  <si>
    <t>boiler is maintained for spare and peak load conditions. In any case the pellet boiler will cover the majority of the</t>
  </si>
  <si>
    <t>heat demand. Choosing the latter solution will give the best technical and economical performance of a pellet boiler.</t>
  </si>
  <si>
    <t>residential buildings and is fully open for the user to see, understand and alterate.</t>
  </si>
  <si>
    <t>Based on your input, the optimal nominal pellet boiler capacity is estimated to:</t>
  </si>
  <si>
    <t>With this size boiler, wood pellets cover the majority of the annual heat demand.</t>
  </si>
  <si>
    <t>Please refer to the PELLETS@LAS wood pellet handbooks for more information on boiler design.</t>
  </si>
  <si>
    <t>However, it is necessary to have more boiler room space and to keep the fossil fueled boiler stand by.</t>
  </si>
  <si>
    <t>The annual fuel cost reduction is calculated as the difference between the existing fuel costs and the cost of the</t>
  </si>
  <si>
    <t>wood pellets needed to generate the same amount of heat.</t>
  </si>
  <si>
    <t>Based on your input, substituting the majority or all of the fossil fuel with wood pellets will save you around:</t>
  </si>
  <si>
    <t>€/year</t>
  </si>
  <si>
    <t>of the house on the coldest day or the pellet boiler is chosen to cover only a part of this peak while a fossil fuel</t>
  </si>
  <si>
    <t>A fossil fuel boiler covers spare and peak load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</si>
</sst>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Tahoma"/>
    </font>
    <font>
      <u/>
      <sz val="10"/>
      <color indexed="12"/>
      <name val="Tahoma"/>
    </font>
    <font>
      <b/>
      <sz val="10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8"/>
      <name val="Tahoma"/>
    </font>
    <font>
      <sz val="10"/>
      <color indexed="8"/>
      <name val="Arial"/>
    </font>
    <font>
      <sz val="10"/>
      <color indexed="8"/>
      <name val="Tahoma"/>
      <family val="2"/>
    </font>
    <font>
      <sz val="8"/>
      <color indexed="81"/>
      <name val="Tahoma"/>
    </font>
    <font>
      <sz val="8"/>
      <color indexed="81"/>
      <name val="Tahoma"/>
      <family val="2"/>
    </font>
    <font>
      <sz val="10"/>
      <color indexed="18"/>
      <name val="Arial"/>
      <family val="2"/>
    </font>
    <font>
      <sz val="9"/>
      <color indexed="8"/>
      <name val="Tahoma"/>
      <family val="2"/>
    </font>
    <font>
      <sz val="10"/>
      <name val="Verdana"/>
      <family val="2"/>
    </font>
    <font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1" applyAlignment="1" applyProtection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11" fillId="0" borderId="0" xfId="0" applyFont="1"/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2" fillId="3" borderId="0" xfId="0" applyFont="1" applyFill="1"/>
    <xf numFmtId="1" fontId="2" fillId="3" borderId="0" xfId="0" applyNumberFormat="1" applyFont="1" applyFill="1"/>
    <xf numFmtId="0" fontId="5" fillId="0" borderId="0" xfId="0" applyFont="1"/>
    <xf numFmtId="0" fontId="5" fillId="0" borderId="0" xfId="0" applyFont="1" applyFill="1"/>
    <xf numFmtId="0" fontId="6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0" applyFont="1" applyFill="1" applyBorder="1"/>
    <xf numFmtId="164" fontId="7" fillId="0" borderId="0" xfId="2" applyNumberFormat="1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7" fillId="0" borderId="0" xfId="2" applyFont="1" applyFill="1" applyBorder="1" applyAlignment="1"/>
    <xf numFmtId="0" fontId="1" fillId="0" borderId="0" xfId="1" applyAlignment="1" applyProtection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3">
    <cellStyle name="Normal_Sheet1" xfId="2"/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pelletsatlas.info/cms/site.aspx?p=9107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force.dk/da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ec.europa.eu/energy/intelligent/index_en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nergy/intelligent/index_en.html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elletsatlas.info/cms/site.aspx?p=9107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orce.dk/da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nergy/intelligent/index_en.html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elletsatlas.info/cms/site.aspx?p=9107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orce.dk/da" TargetMode="Externa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nergy/intelligent/index_en.html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elletsatlas.info/cms/site.aspx?p=9107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orce.dk/da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4362450</xdr:colOff>
      <xdr:row>23</xdr:row>
      <xdr:rowOff>1952625</xdr:rowOff>
    </xdr:to>
    <xdr:grpSp>
      <xdr:nvGrpSpPr>
        <xdr:cNvPr id="4100" name="Group 4"/>
        <xdr:cNvGrpSpPr>
          <a:grpSpLocks/>
        </xdr:cNvGrpSpPr>
      </xdr:nvGrpSpPr>
      <xdr:grpSpPr bwMode="auto">
        <a:xfrm>
          <a:off x="295275" y="4181475"/>
          <a:ext cx="4362450" cy="1952625"/>
          <a:chOff x="43" y="417"/>
          <a:chExt cx="458" cy="208"/>
        </a:xfrm>
      </xdr:grpSpPr>
      <xdr:pic>
        <xdr:nvPicPr>
          <xdr:cNvPr id="4097" name="Picture 1" descr="figur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3" y="417"/>
            <a:ext cx="458" cy="204"/>
          </a:xfrm>
          <a:prstGeom prst="rect">
            <a:avLst/>
          </a:prstGeom>
          <a:noFill/>
        </xdr:spPr>
      </xdr:pic>
      <xdr:sp macro="" textlink="">
        <xdr:nvSpPr>
          <xdr:cNvPr id="4098" name="Rectangle 2"/>
          <xdr:cNvSpPr>
            <a:spLocks noChangeArrowheads="1"/>
          </xdr:cNvSpPr>
        </xdr:nvSpPr>
        <xdr:spPr bwMode="auto">
          <a:xfrm>
            <a:off x="343" y="465"/>
            <a:ext cx="102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Boiler capacity</a:t>
            </a:r>
          </a:p>
        </xdr:txBody>
      </xdr:sp>
      <xdr:sp macro="" textlink="">
        <xdr:nvSpPr>
          <xdr:cNvPr id="4099" name="Rectangle 3"/>
          <xdr:cNvSpPr>
            <a:spLocks noChangeArrowheads="1"/>
          </xdr:cNvSpPr>
        </xdr:nvSpPr>
        <xdr:spPr bwMode="auto">
          <a:xfrm>
            <a:off x="263" y="599"/>
            <a:ext cx="61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Hours</a:t>
            </a:r>
          </a:p>
        </xdr:txBody>
      </xdr:sp>
    </xdr:grpSp>
    <xdr:clientData/>
  </xdr:twoCellAnchor>
  <xdr:twoCellAnchor editAs="oneCell">
    <xdr:from>
      <xdr:col>1</xdr:col>
      <xdr:colOff>9525</xdr:colOff>
      <xdr:row>0</xdr:row>
      <xdr:rowOff>9525</xdr:rowOff>
    </xdr:from>
    <xdr:to>
      <xdr:col>1</xdr:col>
      <xdr:colOff>1704975</xdr:colOff>
      <xdr:row>0</xdr:row>
      <xdr:rowOff>504825</xdr:rowOff>
    </xdr:to>
    <xdr:pic>
      <xdr:nvPicPr>
        <xdr:cNvPr id="4103" name="Picture 7" descr="pelletatlas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9525"/>
          <a:ext cx="16954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1905000</xdr:colOff>
      <xdr:row>42</xdr:row>
      <xdr:rowOff>0</xdr:rowOff>
    </xdr:to>
    <xdr:pic>
      <xdr:nvPicPr>
        <xdr:cNvPr id="4106" name="Picture 10" descr="Intelligent Energy Europe Logo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8905875"/>
          <a:ext cx="1905000" cy="2571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5172075</xdr:colOff>
      <xdr:row>0</xdr:row>
      <xdr:rowOff>47625</xdr:rowOff>
    </xdr:from>
    <xdr:to>
      <xdr:col>1</xdr:col>
      <xdr:colOff>6343650</xdr:colOff>
      <xdr:row>0</xdr:row>
      <xdr:rowOff>495300</xdr:rowOff>
    </xdr:to>
    <xdr:pic>
      <xdr:nvPicPr>
        <xdr:cNvPr id="4108" name="Picture 12" descr="Force Technology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467350" y="47625"/>
          <a:ext cx="117157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1704975</xdr:colOff>
      <xdr:row>0</xdr:row>
      <xdr:rowOff>504825</xdr:rowOff>
    </xdr:to>
    <xdr:pic>
      <xdr:nvPicPr>
        <xdr:cNvPr id="1055" name="Picture 31" descr="pelletatlas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9525"/>
          <a:ext cx="16954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1905000</xdr:colOff>
      <xdr:row>54</xdr:row>
      <xdr:rowOff>0</xdr:rowOff>
    </xdr:to>
    <xdr:pic>
      <xdr:nvPicPr>
        <xdr:cNvPr id="1056" name="Picture 32" descr="Intelligent Energy Europe Log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9039225"/>
          <a:ext cx="1905000" cy="257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1581150</xdr:colOff>
      <xdr:row>0</xdr:row>
      <xdr:rowOff>47625</xdr:rowOff>
    </xdr:from>
    <xdr:to>
      <xdr:col>4</xdr:col>
      <xdr:colOff>2752725</xdr:colOff>
      <xdr:row>0</xdr:row>
      <xdr:rowOff>495300</xdr:rowOff>
    </xdr:to>
    <xdr:pic>
      <xdr:nvPicPr>
        <xdr:cNvPr id="1063" name="Picture 39" descr="Force Technolog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67350" y="47625"/>
          <a:ext cx="117157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1704975</xdr:colOff>
      <xdr:row>0</xdr:row>
      <xdr:rowOff>504825</xdr:rowOff>
    </xdr:to>
    <xdr:pic>
      <xdr:nvPicPr>
        <xdr:cNvPr id="2056" name="Picture 8" descr="pelletatlas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9525"/>
          <a:ext cx="16954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1905000</xdr:colOff>
      <xdr:row>112</xdr:row>
      <xdr:rowOff>0</xdr:rowOff>
    </xdr:to>
    <xdr:pic>
      <xdr:nvPicPr>
        <xdr:cNvPr id="2057" name="Picture 9" descr="Intelligent Energy Europe Log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18592800"/>
          <a:ext cx="1905000" cy="257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0</xdr:row>
      <xdr:rowOff>47625</xdr:rowOff>
    </xdr:from>
    <xdr:to>
      <xdr:col>5</xdr:col>
      <xdr:colOff>676275</xdr:colOff>
      <xdr:row>0</xdr:row>
      <xdr:rowOff>495300</xdr:rowOff>
    </xdr:to>
    <xdr:pic>
      <xdr:nvPicPr>
        <xdr:cNvPr id="2059" name="Picture 11" descr="Force Technolog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67350" y="47625"/>
          <a:ext cx="117157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1095375</xdr:colOff>
      <xdr:row>0</xdr:row>
      <xdr:rowOff>504825</xdr:rowOff>
    </xdr:to>
    <xdr:pic>
      <xdr:nvPicPr>
        <xdr:cNvPr id="3080" name="Picture 8" descr="pelletatlas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9525"/>
          <a:ext cx="16954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1295400</xdr:colOff>
      <xdr:row>54</xdr:row>
      <xdr:rowOff>0</xdr:rowOff>
    </xdr:to>
    <xdr:pic>
      <xdr:nvPicPr>
        <xdr:cNvPr id="3081" name="Picture 9" descr="Intelligent Energy Europe Log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9039225"/>
          <a:ext cx="1905000" cy="257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2105025</xdr:colOff>
      <xdr:row>0</xdr:row>
      <xdr:rowOff>47625</xdr:rowOff>
    </xdr:from>
    <xdr:to>
      <xdr:col>4</xdr:col>
      <xdr:colOff>3276600</xdr:colOff>
      <xdr:row>0</xdr:row>
      <xdr:rowOff>495300</xdr:rowOff>
    </xdr:to>
    <xdr:pic>
      <xdr:nvPicPr>
        <xdr:cNvPr id="3083" name="Picture 11" descr="Force Technolog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67350" y="47625"/>
          <a:ext cx="11715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elletsatlas.info/" TargetMode="External"/><Relationship Id="rId1" Type="http://schemas.openxmlformats.org/officeDocument/2006/relationships/hyperlink" Target="http://www.gardenweb.com/zones/europe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44"/>
  <sheetViews>
    <sheetView workbookViewId="0"/>
  </sheetViews>
  <sheetFormatPr defaultRowHeight="12.75"/>
  <cols>
    <col min="1" max="1" width="4.42578125" style="6" customWidth="1"/>
    <col min="2" max="2" width="95.28515625" customWidth="1"/>
    <col min="3" max="16384" width="9.140625" style="6"/>
  </cols>
  <sheetData>
    <row r="1" spans="2:2" ht="42" customHeight="1">
      <c r="B1" s="32"/>
    </row>
    <row r="2" spans="2:2" s="5" customFormat="1" ht="19.5">
      <c r="B2" s="42" t="s">
        <v>3</v>
      </c>
    </row>
    <row r="3" spans="2:2" s="3" customFormat="1">
      <c r="B3" s="41" t="s">
        <v>4</v>
      </c>
    </row>
    <row r="4" spans="2:2">
      <c r="B4" s="2"/>
    </row>
    <row r="5" spans="2:2">
      <c r="B5" s="41" t="s">
        <v>2</v>
      </c>
    </row>
    <row r="6" spans="2:2" s="4" customFormat="1">
      <c r="B6" s="2" t="s">
        <v>91</v>
      </c>
    </row>
    <row r="7" spans="2:2">
      <c r="B7" s="2" t="s">
        <v>111</v>
      </c>
    </row>
    <row r="8" spans="2:2">
      <c r="B8" t="s">
        <v>92</v>
      </c>
    </row>
    <row r="10" spans="2:2">
      <c r="B10" s="41" t="s">
        <v>0</v>
      </c>
    </row>
    <row r="11" spans="2:2" s="4" customFormat="1">
      <c r="B11" s="2" t="s">
        <v>105</v>
      </c>
    </row>
    <row r="12" spans="2:2" s="4" customFormat="1">
      <c r="B12" s="4" t="s">
        <v>106</v>
      </c>
    </row>
    <row r="13" spans="2:2" s="4" customFormat="1">
      <c r="B13" s="4" t="s">
        <v>107</v>
      </c>
    </row>
    <row r="14" spans="2:2" s="4" customFormat="1">
      <c r="B14" s="4" t="s">
        <v>152</v>
      </c>
    </row>
    <row r="15" spans="2:2" s="4" customFormat="1">
      <c r="B15" s="2"/>
    </row>
    <row r="16" spans="2:2" s="4" customFormat="1">
      <c r="B16" s="2" t="s">
        <v>9</v>
      </c>
    </row>
    <row r="17" spans="2:2" s="4" customFormat="1">
      <c r="B17" s="2" t="s">
        <v>114</v>
      </c>
    </row>
    <row r="18" spans="2:2" s="4" customFormat="1">
      <c r="B18" s="2" t="s">
        <v>115</v>
      </c>
    </row>
    <row r="19" spans="2:2" s="4" customFormat="1">
      <c r="B19" s="2" t="s">
        <v>116</v>
      </c>
    </row>
    <row r="20" spans="2:2" s="4" customFormat="1">
      <c r="B20" s="2" t="s">
        <v>117</v>
      </c>
    </row>
    <row r="21" spans="2:2" s="4" customFormat="1">
      <c r="B21" s="2" t="s">
        <v>118</v>
      </c>
    </row>
    <row r="22" spans="2:2" s="4" customFormat="1">
      <c r="B22" s="2" t="s">
        <v>119</v>
      </c>
    </row>
    <row r="23" spans="2:2" s="4" customFormat="1">
      <c r="B23" s="2" t="s">
        <v>120</v>
      </c>
    </row>
    <row r="24" spans="2:2" s="4" customFormat="1" ht="155.25" customHeight="1">
      <c r="B24" s="19"/>
    </row>
    <row r="25" spans="2:2" s="4" customFormat="1">
      <c r="B25" s="4" t="s">
        <v>149</v>
      </c>
    </row>
    <row r="26" spans="2:2" s="4" customFormat="1">
      <c r="B26" s="2" t="s">
        <v>161</v>
      </c>
    </row>
    <row r="27" spans="2:2" s="4" customFormat="1">
      <c r="B27" s="2" t="s">
        <v>150</v>
      </c>
    </row>
    <row r="28" spans="2:2" s="4" customFormat="1">
      <c r="B28" s="2" t="s">
        <v>151</v>
      </c>
    </row>
    <row r="29" spans="2:2" s="4" customFormat="1">
      <c r="B29" s="2" t="s">
        <v>156</v>
      </c>
    </row>
    <row r="30" spans="2:2" s="4" customFormat="1">
      <c r="B30" s="2"/>
    </row>
    <row r="31" spans="2:2" s="4" customFormat="1">
      <c r="B31" s="2" t="s">
        <v>157</v>
      </c>
    </row>
    <row r="32" spans="2:2" s="4" customFormat="1">
      <c r="B32" s="2" t="s">
        <v>158</v>
      </c>
    </row>
    <row r="33" spans="2:2" s="4" customFormat="1">
      <c r="B33" s="2"/>
    </row>
    <row r="34" spans="2:2">
      <c r="B34" s="41" t="s">
        <v>1</v>
      </c>
    </row>
    <row r="35" spans="2:2">
      <c r="B35" t="s">
        <v>10</v>
      </c>
    </row>
    <row r="36" spans="2:2">
      <c r="B36" t="s">
        <v>108</v>
      </c>
    </row>
    <row r="37" spans="2:2">
      <c r="B37" t="s">
        <v>136</v>
      </c>
    </row>
    <row r="38" spans="2:2">
      <c r="B38" t="s">
        <v>109</v>
      </c>
    </row>
    <row r="39" spans="2:2">
      <c r="B39" t="s">
        <v>137</v>
      </c>
    </row>
    <row r="42" spans="2:2" ht="20.25" customHeight="1">
      <c r="B42" s="33"/>
    </row>
    <row r="43" spans="2:2" s="25" customFormat="1" ht="10.5">
      <c r="B43" s="24" t="s">
        <v>112</v>
      </c>
    </row>
    <row r="44" spans="2:2" s="25" customFormat="1" ht="10.5">
      <c r="B44" s="24" t="s">
        <v>113</v>
      </c>
    </row>
  </sheetData>
  <phoneticPr fontId="5" type="noConversion"/>
  <pageMargins left="0" right="0" top="0.52" bottom="0.52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6"/>
  <sheetViews>
    <sheetView topLeftCell="A10" workbookViewId="0">
      <selection activeCell="I24" sqref="I24"/>
    </sheetView>
  </sheetViews>
  <sheetFormatPr defaultRowHeight="12.75"/>
  <cols>
    <col min="1" max="1" width="4.42578125" style="6" customWidth="1"/>
    <col min="2" max="2" width="35.140625" customWidth="1"/>
    <col min="3" max="3" width="11.85546875" customWidth="1"/>
    <col min="4" max="4" width="6.85546875" customWidth="1"/>
    <col min="5" max="5" width="41.42578125" customWidth="1"/>
    <col min="6" max="16384" width="9.140625" style="6"/>
  </cols>
  <sheetData>
    <row r="1" spans="2:5" ht="42" customHeight="1">
      <c r="B1" s="32"/>
    </row>
    <row r="2" spans="2:5" s="5" customFormat="1" ht="19.5">
      <c r="B2" s="42" t="s">
        <v>3</v>
      </c>
      <c r="C2" s="42"/>
      <c r="D2" s="42"/>
      <c r="E2" s="42"/>
    </row>
    <row r="3" spans="2:5" s="3" customFormat="1">
      <c r="B3" s="41" t="s">
        <v>93</v>
      </c>
      <c r="C3" s="41"/>
      <c r="D3" s="41"/>
      <c r="E3" s="41"/>
    </row>
    <row r="5" spans="2:5">
      <c r="B5" t="s">
        <v>110</v>
      </c>
    </row>
    <row r="6" spans="2:5">
      <c r="B6" t="s">
        <v>104</v>
      </c>
    </row>
    <row r="8" spans="2:5">
      <c r="B8" s="41" t="s">
        <v>8</v>
      </c>
      <c r="C8" s="40"/>
      <c r="D8" s="40"/>
      <c r="E8" s="40"/>
    </row>
    <row r="10" spans="2:5">
      <c r="B10" t="s">
        <v>37</v>
      </c>
      <c r="C10" s="13" t="s">
        <v>39</v>
      </c>
      <c r="D10" s="6"/>
      <c r="E10" s="6"/>
    </row>
    <row r="11" spans="2:5">
      <c r="B11" t="s">
        <v>77</v>
      </c>
      <c r="C11" s="20">
        <v>10</v>
      </c>
      <c r="D11" s="6"/>
      <c r="E11" s="6"/>
    </row>
    <row r="13" spans="2:5">
      <c r="B13" s="41" t="s">
        <v>6</v>
      </c>
      <c r="C13" s="40"/>
      <c r="D13" s="40"/>
      <c r="E13" s="40"/>
    </row>
    <row r="14" spans="2:5" s="4" customFormat="1"/>
    <row r="15" spans="2:5" s="4" customFormat="1">
      <c r="B15" s="4" t="s">
        <v>63</v>
      </c>
      <c r="C15" s="21" t="s">
        <v>72</v>
      </c>
    </row>
    <row r="16" spans="2:5">
      <c r="B16" t="s">
        <v>15</v>
      </c>
      <c r="C16" s="20" t="s">
        <v>18</v>
      </c>
      <c r="D16" s="6"/>
      <c r="E16" s="6"/>
    </row>
    <row r="17" spans="2:8">
      <c r="B17" t="s">
        <v>102</v>
      </c>
      <c r="C17" s="20">
        <v>2000</v>
      </c>
      <c r="D17" s="45" t="str">
        <f>IF(C16='Input assistance'!B17,'Input assistance'!C17,'Input assistance'!C18)</f>
        <v>litres</v>
      </c>
      <c r="E17" s="6"/>
      <c r="H17" s="4"/>
    </row>
    <row r="18" spans="2:8">
      <c r="B18" t="s">
        <v>16</v>
      </c>
      <c r="C18" s="20">
        <v>1.4</v>
      </c>
      <c r="D18" s="45" t="str">
        <f>IF(C16='Input assistance'!B17,'Input assistance'!F17,'Input assistance'!F18)</f>
        <v>€/litre</v>
      </c>
      <c r="E18" s="6" t="s">
        <v>19</v>
      </c>
    </row>
    <row r="20" spans="2:8">
      <c r="B20" s="41" t="s">
        <v>84</v>
      </c>
      <c r="C20" s="40"/>
      <c r="D20" s="40"/>
      <c r="E20" s="40"/>
    </row>
    <row r="22" spans="2:8">
      <c r="B22" t="s">
        <v>83</v>
      </c>
      <c r="C22" s="13">
        <v>4</v>
      </c>
      <c r="D22" s="6"/>
      <c r="E22" s="6"/>
    </row>
    <row r="23" spans="2:8">
      <c r="C23" s="7"/>
    </row>
    <row r="24" spans="2:8">
      <c r="B24" s="41" t="s">
        <v>144</v>
      </c>
      <c r="C24" s="43"/>
      <c r="D24" s="40"/>
      <c r="E24" s="40"/>
    </row>
    <row r="25" spans="2:8">
      <c r="C25" s="7"/>
    </row>
    <row r="26" spans="2:8">
      <c r="B26" t="s">
        <v>21</v>
      </c>
      <c r="C26" s="13">
        <v>300</v>
      </c>
      <c r="D26" s="45" t="s">
        <v>89</v>
      </c>
      <c r="E26" s="6" t="s">
        <v>19</v>
      </c>
    </row>
    <row r="27" spans="2:8">
      <c r="B27" t="s">
        <v>145</v>
      </c>
      <c r="C27" s="39" t="s">
        <v>142</v>
      </c>
      <c r="D27" s="6"/>
      <c r="E27" s="6"/>
    </row>
    <row r="28" spans="2:8">
      <c r="B28" s="3"/>
      <c r="C28" s="6"/>
      <c r="D28" s="6"/>
      <c r="E28" s="6"/>
    </row>
    <row r="29" spans="2:8">
      <c r="B29" s="6"/>
      <c r="C29" s="6"/>
      <c r="D29" s="6"/>
      <c r="E29" s="6"/>
    </row>
    <row r="32" spans="2:8">
      <c r="B32" s="6"/>
      <c r="C32" s="6"/>
      <c r="D32" s="6"/>
      <c r="E32" s="6"/>
    </row>
    <row r="33" spans="2:5">
      <c r="B33" s="6"/>
      <c r="C33" s="6"/>
      <c r="D33" s="6"/>
      <c r="E33" s="6"/>
    </row>
    <row r="34" spans="2:5">
      <c r="B34" s="6"/>
      <c r="C34" s="6"/>
      <c r="D34" s="6"/>
      <c r="E34" s="6"/>
    </row>
    <row r="35" spans="2:5">
      <c r="B35" s="6"/>
      <c r="C35" s="6"/>
      <c r="D35" s="6"/>
      <c r="E35" s="6"/>
    </row>
    <row r="36" spans="2:5">
      <c r="B36" s="6"/>
      <c r="C36" s="6"/>
      <c r="D36" s="6"/>
      <c r="E36" s="6"/>
    </row>
    <row r="37" spans="2:5">
      <c r="B37" s="6"/>
      <c r="C37" s="6"/>
      <c r="D37" s="6"/>
      <c r="E37" s="6"/>
    </row>
    <row r="38" spans="2:5">
      <c r="B38" s="6"/>
      <c r="C38" s="6"/>
      <c r="D38" s="6"/>
      <c r="E38" s="6"/>
    </row>
    <row r="39" spans="2:5">
      <c r="B39" s="6"/>
      <c r="C39" s="6"/>
      <c r="D39" s="6"/>
      <c r="E39" s="6"/>
    </row>
    <row r="40" spans="2:5">
      <c r="B40" s="6"/>
      <c r="C40" s="6"/>
      <c r="D40" s="6"/>
      <c r="E40" s="6"/>
    </row>
    <row r="41" spans="2:5">
      <c r="B41" s="6"/>
      <c r="C41" s="6"/>
      <c r="D41" s="6"/>
      <c r="E41" s="6"/>
    </row>
    <row r="42" spans="2:5">
      <c r="B42" s="6"/>
      <c r="C42" s="6"/>
      <c r="D42" s="6"/>
      <c r="E42" s="6"/>
    </row>
    <row r="43" spans="2:5">
      <c r="B43" s="6"/>
      <c r="C43" s="6"/>
      <c r="D43" s="6"/>
      <c r="E43" s="6"/>
    </row>
    <row r="44" spans="2:5">
      <c r="B44" s="6"/>
      <c r="C44" s="6"/>
      <c r="D44" s="6"/>
      <c r="E44" s="6"/>
    </row>
    <row r="45" spans="2:5">
      <c r="B45" s="6"/>
      <c r="C45" s="6"/>
      <c r="D45" s="6"/>
      <c r="E45" s="6"/>
    </row>
    <row r="46" spans="2:5">
      <c r="B46" s="6"/>
      <c r="C46" s="6"/>
      <c r="D46" s="6"/>
      <c r="E46" s="6"/>
    </row>
    <row r="47" spans="2:5">
      <c r="B47" s="6"/>
      <c r="C47" s="6"/>
      <c r="D47" s="6"/>
      <c r="E47" s="6"/>
    </row>
    <row r="52" spans="2:5">
      <c r="B52" s="6"/>
      <c r="C52" s="6"/>
      <c r="D52" s="6"/>
      <c r="E52" s="6"/>
    </row>
    <row r="54" spans="2:5" ht="20.25" customHeight="1">
      <c r="B54" s="33"/>
    </row>
    <row r="55" spans="2:5" s="25" customFormat="1" ht="10.5">
      <c r="B55" s="24" t="s">
        <v>112</v>
      </c>
    </row>
    <row r="56" spans="2:5" s="25" customFormat="1" ht="10.5">
      <c r="B56" s="24" t="s">
        <v>113</v>
      </c>
    </row>
  </sheetData>
  <phoneticPr fontId="5" type="noConversion"/>
  <dataValidations xWindow="408" yWindow="366" count="5">
    <dataValidation type="list" allowBlank="1" showInputMessage="1" showErrorMessage="1" prompt="Please choose climate zone no." sqref="C11">
      <formula1>Zone</formula1>
    </dataValidation>
    <dataValidation type="list" allowBlank="1" showInputMessage="1" showErrorMessage="1" prompt="Please choose country" sqref="C10">
      <formula1>Country</formula1>
    </dataValidation>
    <dataValidation type="list" allowBlank="1" showInputMessage="1" showErrorMessage="1" prompt="Please choose your existing heating fuel" sqref="C16">
      <formula1>Fossil</formula1>
    </dataValidation>
    <dataValidation type="list" allowBlank="1" showInputMessage="1" showErrorMessage="1" prompt="Please choose boiler age" sqref="C15">
      <formula1>Boiler</formula1>
    </dataValidation>
    <dataValidation type="list" allowBlank="1" showInputMessage="1" showErrorMessage="1" prompt="Please choose  how the pellet boiler is to be layed out" sqref="C27">
      <formula1>Sizing</formula1>
    </dataValidation>
  </dataValidations>
  <pageMargins left="0.24" right="0.24" top="0.5" bottom="0.5" header="0.5" footer="0.5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114"/>
  <sheetViews>
    <sheetView topLeftCell="A13" workbookViewId="0">
      <selection activeCell="B49" sqref="B49:D49"/>
    </sheetView>
  </sheetViews>
  <sheetFormatPr defaultRowHeight="12.75"/>
  <cols>
    <col min="1" max="1" width="4.42578125" style="6" customWidth="1"/>
    <col min="2" max="2" width="41.42578125" customWidth="1"/>
    <col min="3" max="3" width="11" customWidth="1"/>
    <col min="4" max="4" width="19.85546875" customWidth="1"/>
    <col min="5" max="5" width="12.7109375" customWidth="1"/>
    <col min="6" max="6" width="10.28515625" style="6" customWidth="1"/>
    <col min="7" max="16384" width="9.140625" style="6"/>
  </cols>
  <sheetData>
    <row r="1" spans="2:6" ht="42" customHeight="1">
      <c r="B1" s="32"/>
    </row>
    <row r="2" spans="2:6" s="5" customFormat="1" ht="19.5">
      <c r="B2" s="42" t="s">
        <v>3</v>
      </c>
      <c r="C2" s="42"/>
      <c r="D2" s="42"/>
      <c r="E2" s="42"/>
      <c r="F2" s="42"/>
    </row>
    <row r="3" spans="2:6" s="3" customFormat="1">
      <c r="B3" s="41" t="s">
        <v>13</v>
      </c>
      <c r="C3" s="41"/>
      <c r="D3" s="41"/>
      <c r="E3" s="41"/>
      <c r="F3" s="41"/>
    </row>
    <row r="4" spans="2:6" s="4" customFormat="1"/>
    <row r="5" spans="2:6" s="4" customFormat="1">
      <c r="B5" s="4" t="s">
        <v>122</v>
      </c>
    </row>
    <row r="6" spans="2:6" s="4" customFormat="1"/>
    <row r="7" spans="2:6" s="3" customFormat="1">
      <c r="B7" s="41" t="s">
        <v>64</v>
      </c>
      <c r="C7" s="41"/>
      <c r="D7" s="41"/>
      <c r="E7" s="41"/>
      <c r="F7" s="41"/>
    </row>
    <row r="8" spans="2:6" s="4" customFormat="1"/>
    <row r="9" spans="2:6" s="4" customFormat="1">
      <c r="B9" s="3" t="s">
        <v>128</v>
      </c>
      <c r="C9" s="12" t="s">
        <v>68</v>
      </c>
      <c r="D9" s="12" t="s">
        <v>71</v>
      </c>
    </row>
    <row r="10" spans="2:6" s="4" customFormat="1">
      <c r="B10" s="4" t="s">
        <v>72</v>
      </c>
      <c r="C10" s="12" t="s">
        <v>67</v>
      </c>
      <c r="D10" s="12">
        <v>1</v>
      </c>
    </row>
    <row r="11" spans="2:6" s="4" customFormat="1">
      <c r="B11" s="4" t="s">
        <v>66</v>
      </c>
      <c r="C11" s="12" t="s">
        <v>69</v>
      </c>
      <c r="D11" s="12">
        <v>0.85</v>
      </c>
    </row>
    <row r="12" spans="2:6" s="4" customFormat="1">
      <c r="B12" s="4" t="s">
        <v>65</v>
      </c>
      <c r="C12" s="12" t="s">
        <v>70</v>
      </c>
      <c r="D12" s="12">
        <v>0.7</v>
      </c>
    </row>
    <row r="13" spans="2:6" s="4" customFormat="1">
      <c r="B13" s="2"/>
      <c r="C13" s="2"/>
      <c r="D13" s="2"/>
      <c r="E13" s="2"/>
    </row>
    <row r="14" spans="2:6">
      <c r="B14" s="41" t="s">
        <v>129</v>
      </c>
      <c r="C14" s="40"/>
      <c r="D14" s="40"/>
      <c r="E14" s="40"/>
      <c r="F14" s="40"/>
    </row>
    <row r="15" spans="2:6" s="4" customFormat="1">
      <c r="B15" s="2"/>
      <c r="C15" s="2"/>
      <c r="D15" s="2"/>
      <c r="E15" s="2"/>
    </row>
    <row r="16" spans="2:6" s="4" customFormat="1">
      <c r="B16" s="1" t="s">
        <v>127</v>
      </c>
      <c r="C16" s="2" t="s">
        <v>96</v>
      </c>
      <c r="D16" s="46" t="s">
        <v>73</v>
      </c>
      <c r="E16" s="46"/>
      <c r="F16" s="2" t="s">
        <v>138</v>
      </c>
    </row>
    <row r="17" spans="2:7" s="4" customFormat="1">
      <c r="B17" s="2" t="s">
        <v>18</v>
      </c>
      <c r="C17" s="2" t="s">
        <v>95</v>
      </c>
      <c r="D17" s="17">
        <v>10</v>
      </c>
      <c r="E17" s="10" t="s">
        <v>99</v>
      </c>
      <c r="F17" s="10" t="s">
        <v>139</v>
      </c>
    </row>
    <row r="18" spans="2:7" s="4" customFormat="1">
      <c r="B18" s="2" t="s">
        <v>62</v>
      </c>
      <c r="C18" s="2" t="s">
        <v>97</v>
      </c>
      <c r="D18" s="16">
        <f>ROUND(VLOOKUP(Input!C10,B39:D67,3)/3.6,1)</f>
        <v>11</v>
      </c>
      <c r="E18" s="10" t="s">
        <v>98</v>
      </c>
      <c r="F18" s="10" t="s">
        <v>140</v>
      </c>
    </row>
    <row r="19" spans="2:7" s="4" customFormat="1">
      <c r="B19" s="2"/>
      <c r="C19" s="2"/>
      <c r="D19" s="2"/>
      <c r="E19" s="2"/>
    </row>
    <row r="20" spans="2:7">
      <c r="B20" s="41" t="s">
        <v>8</v>
      </c>
      <c r="C20" s="40"/>
      <c r="D20" s="40"/>
      <c r="E20" s="40"/>
      <c r="F20" s="40"/>
    </row>
    <row r="22" spans="2:7">
      <c r="B22" t="s">
        <v>126</v>
      </c>
    </row>
    <row r="23" spans="2:7">
      <c r="B23" s="9" t="s">
        <v>17</v>
      </c>
    </row>
    <row r="25" spans="2:7" ht="25.5">
      <c r="B25" s="2" t="s">
        <v>124</v>
      </c>
      <c r="C25" s="10" t="s">
        <v>14</v>
      </c>
      <c r="D25" s="44" t="s">
        <v>125</v>
      </c>
      <c r="E25" s="44" t="s">
        <v>88</v>
      </c>
    </row>
    <row r="26" spans="2:7">
      <c r="C26" s="7">
        <v>3</v>
      </c>
      <c r="D26" s="7">
        <v>-40</v>
      </c>
      <c r="E26" s="8" t="s">
        <v>54</v>
      </c>
    </row>
    <row r="27" spans="2:7">
      <c r="C27" s="7">
        <v>4</v>
      </c>
      <c r="D27" s="7">
        <v>-35</v>
      </c>
      <c r="E27" s="8" t="s">
        <v>55</v>
      </c>
    </row>
    <row r="28" spans="2:7" s="4" customFormat="1">
      <c r="B28" s="2"/>
      <c r="C28" s="10">
        <v>5</v>
      </c>
      <c r="D28" s="10">
        <v>-29</v>
      </c>
      <c r="E28" s="11" t="s">
        <v>56</v>
      </c>
      <c r="G28" s="6"/>
    </row>
    <row r="29" spans="2:7">
      <c r="C29" s="7">
        <v>6</v>
      </c>
      <c r="D29" s="10">
        <v>-23</v>
      </c>
      <c r="E29" s="8" t="s">
        <v>57</v>
      </c>
    </row>
    <row r="30" spans="2:7">
      <c r="C30" s="7">
        <v>7</v>
      </c>
      <c r="D30" s="10">
        <v>-18</v>
      </c>
      <c r="E30" s="8" t="s">
        <v>58</v>
      </c>
    </row>
    <row r="31" spans="2:7">
      <c r="C31" s="7">
        <v>8</v>
      </c>
      <c r="D31" s="10">
        <v>-12</v>
      </c>
      <c r="E31" s="8" t="s">
        <v>59</v>
      </c>
    </row>
    <row r="32" spans="2:7">
      <c r="C32" s="7">
        <v>9</v>
      </c>
      <c r="D32" s="10">
        <v>-7</v>
      </c>
      <c r="E32" s="8" t="s">
        <v>60</v>
      </c>
    </row>
    <row r="33" spans="1:253">
      <c r="C33" s="7">
        <v>10</v>
      </c>
      <c r="D33" s="10">
        <v>-1</v>
      </c>
      <c r="E33" s="8" t="s">
        <v>61</v>
      </c>
    </row>
    <row r="35" spans="1:253">
      <c r="B35" s="41" t="s">
        <v>22</v>
      </c>
      <c r="C35" s="40"/>
      <c r="D35" s="40"/>
      <c r="E35" s="40"/>
      <c r="F35" s="40"/>
    </row>
    <row r="37" spans="1:253" s="4" customFormat="1">
      <c r="B37" s="1" t="s">
        <v>37</v>
      </c>
      <c r="C37" s="10" t="s">
        <v>53</v>
      </c>
      <c r="D37" s="10" t="s">
        <v>123</v>
      </c>
      <c r="E37" s="15"/>
      <c r="G37" s="6"/>
    </row>
    <row r="38" spans="1:253">
      <c r="D38" s="7" t="s">
        <v>121</v>
      </c>
    </row>
    <row r="39" spans="1:253" s="29" customFormat="1" ht="12.75" customHeight="1">
      <c r="A39" s="26"/>
      <c r="B39" s="27" t="s">
        <v>31</v>
      </c>
      <c r="C39" s="28">
        <v>3395</v>
      </c>
      <c r="D39" s="27">
        <v>38</v>
      </c>
      <c r="E39" s="27"/>
      <c r="F39" s="26"/>
      <c r="G39" s="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</row>
    <row r="40" spans="1:253" s="29" customFormat="1" ht="12.75" customHeight="1">
      <c r="A40" s="26"/>
      <c r="B40" s="27" t="s">
        <v>24</v>
      </c>
      <c r="C40" s="28">
        <v>2666</v>
      </c>
      <c r="D40" s="27">
        <v>31</v>
      </c>
      <c r="E40" s="27"/>
      <c r="F40" s="26"/>
      <c r="G40" s="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pans="1:253" s="29" customFormat="1" ht="12.75" customHeight="1">
      <c r="A41" s="26"/>
      <c r="B41" s="27" t="s">
        <v>48</v>
      </c>
      <c r="C41" s="28">
        <v>2000</v>
      </c>
      <c r="D41" s="27">
        <v>38</v>
      </c>
      <c r="E41" s="27"/>
      <c r="F41" s="26"/>
      <c r="G41" s="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</row>
    <row r="42" spans="1:253" s="29" customFormat="1" ht="12.75" customHeight="1">
      <c r="A42" s="26"/>
      <c r="B42" s="27" t="s">
        <v>40</v>
      </c>
      <c r="C42" s="28">
        <v>707</v>
      </c>
      <c r="D42" s="27">
        <v>39.5</v>
      </c>
      <c r="E42" s="27"/>
      <c r="F42" s="30"/>
      <c r="G42" s="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</row>
    <row r="43" spans="1:253" s="29" customFormat="1" ht="12.75" customHeight="1">
      <c r="A43" s="26"/>
      <c r="B43" s="27" t="s">
        <v>35</v>
      </c>
      <c r="C43" s="28">
        <v>3368</v>
      </c>
      <c r="D43" s="27">
        <v>38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pans="1:253" s="29" customFormat="1" ht="12.75" customHeight="1">
      <c r="A44" s="26"/>
      <c r="B44" s="27" t="s">
        <v>26</v>
      </c>
      <c r="C44" s="28">
        <v>3239</v>
      </c>
      <c r="D44" s="31">
        <v>39.5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pans="1:253" s="29" customFormat="1" ht="12.75" customHeight="1">
      <c r="A45" s="26"/>
      <c r="B45" s="27" t="s">
        <v>49</v>
      </c>
      <c r="C45" s="28">
        <v>4250</v>
      </c>
      <c r="D45" s="27">
        <v>38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</row>
    <row r="46" spans="1:253" s="29" customFormat="1" ht="12.75" customHeight="1">
      <c r="A46" s="26"/>
      <c r="B46" s="27" t="s">
        <v>30</v>
      </c>
      <c r="C46" s="28">
        <v>5571</v>
      </c>
      <c r="D46" s="27">
        <v>38</v>
      </c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</row>
    <row r="47" spans="1:253" s="29" customFormat="1" ht="12.75" customHeight="1">
      <c r="A47" s="26"/>
      <c r="B47" s="27" t="s">
        <v>32</v>
      </c>
      <c r="C47" s="28">
        <v>2331</v>
      </c>
      <c r="D47" s="27">
        <v>39.5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</row>
    <row r="48" spans="1:253" s="29" customFormat="1" ht="12.75" customHeight="1">
      <c r="A48" s="26"/>
      <c r="B48" s="27" t="s">
        <v>36</v>
      </c>
      <c r="C48" s="28">
        <v>3043</v>
      </c>
      <c r="D48" s="27">
        <v>38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</row>
    <row r="49" spans="1:253" s="29" customFormat="1" ht="12.75" customHeight="1">
      <c r="A49" s="26"/>
      <c r="B49" s="27" t="s">
        <v>39</v>
      </c>
      <c r="C49" s="28">
        <v>1585</v>
      </c>
      <c r="D49" s="27">
        <v>39.5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</row>
    <row r="50" spans="1:253" s="29" customFormat="1" ht="12.75" customHeight="1">
      <c r="A50" s="26"/>
      <c r="B50" s="27" t="s">
        <v>46</v>
      </c>
      <c r="C50" s="28">
        <v>2779</v>
      </c>
      <c r="D50" s="27">
        <v>38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</row>
    <row r="51" spans="1:253" s="29" customFormat="1" ht="12.75" customHeight="1">
      <c r="A51" s="26"/>
      <c r="B51" s="27" t="s">
        <v>28</v>
      </c>
      <c r="C51" s="28">
        <v>2758</v>
      </c>
      <c r="D51" s="27">
        <v>38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</row>
    <row r="52" spans="1:253" s="29" customFormat="1" ht="12.75" customHeight="1">
      <c r="A52" s="26"/>
      <c r="B52" s="27" t="s">
        <v>29</v>
      </c>
      <c r="C52" s="28">
        <v>1919</v>
      </c>
      <c r="D52" s="27">
        <v>39.5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</row>
    <row r="53" spans="1:253" s="29" customFormat="1" ht="12.75" customHeight="1">
      <c r="A53" s="26"/>
      <c r="B53" s="27" t="s">
        <v>51</v>
      </c>
      <c r="C53" s="28">
        <v>4081</v>
      </c>
      <c r="D53" s="27">
        <v>38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</row>
    <row r="54" spans="1:253" s="29" customFormat="1" ht="12.75" customHeight="1">
      <c r="A54" s="26"/>
      <c r="B54" s="27" t="s">
        <v>50</v>
      </c>
      <c r="C54" s="28">
        <v>3892</v>
      </c>
      <c r="D54" s="27">
        <v>38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</row>
    <row r="55" spans="1:253" s="29" customFormat="1" ht="12.75" customHeight="1">
      <c r="A55" s="26"/>
      <c r="B55" s="27" t="s">
        <v>52</v>
      </c>
      <c r="C55" s="28">
        <v>2961</v>
      </c>
      <c r="D55" s="27">
        <v>38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</row>
    <row r="56" spans="1:253" s="29" customFormat="1" ht="12.75" customHeight="1">
      <c r="A56" s="26"/>
      <c r="B56" s="27" t="s">
        <v>38</v>
      </c>
      <c r="C56" s="28">
        <v>470</v>
      </c>
      <c r="D56" s="27">
        <v>39.5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</row>
    <row r="57" spans="1:253" s="29" customFormat="1" ht="12.75" customHeight="1">
      <c r="A57" s="26"/>
      <c r="B57" s="27" t="s">
        <v>20</v>
      </c>
      <c r="C57" s="28">
        <v>2672</v>
      </c>
      <c r="D57" s="27">
        <v>31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</row>
    <row r="58" spans="1:253" s="29" customFormat="1" ht="12.75" customHeight="1">
      <c r="A58" s="26"/>
      <c r="B58" s="27" t="s">
        <v>44</v>
      </c>
      <c r="C58" s="28">
        <v>4200</v>
      </c>
      <c r="D58" s="27">
        <v>39.5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pans="1:253" s="29" customFormat="1" ht="12.75" customHeight="1">
      <c r="A59" s="26"/>
      <c r="B59" s="27" t="s">
        <v>33</v>
      </c>
      <c r="C59" s="28">
        <v>3428</v>
      </c>
      <c r="D59" s="27">
        <v>38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</row>
    <row r="60" spans="1:253" s="29" customFormat="1" ht="12.75" customHeight="1">
      <c r="A60" s="26"/>
      <c r="B60" s="27" t="s">
        <v>43</v>
      </c>
      <c r="C60" s="28">
        <v>1269</v>
      </c>
      <c r="D60" s="27">
        <v>39.5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</row>
    <row r="61" spans="1:253" s="29" customFormat="1" ht="12.75" customHeight="1">
      <c r="A61" s="26"/>
      <c r="B61" s="27" t="s">
        <v>47</v>
      </c>
      <c r="C61" s="28">
        <v>2700</v>
      </c>
      <c r="D61" s="27">
        <v>38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</row>
    <row r="62" spans="1:253" s="29" customFormat="1" ht="12.75" customHeight="1">
      <c r="A62" s="26"/>
      <c r="B62" s="27" t="s">
        <v>41</v>
      </c>
      <c r="C62" s="28">
        <v>3289</v>
      </c>
      <c r="D62" s="27">
        <v>38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</row>
    <row r="63" spans="1:253" s="29" customFormat="1" ht="12.75" customHeight="1">
      <c r="A63" s="26"/>
      <c r="B63" s="27" t="s">
        <v>45</v>
      </c>
      <c r="C63" s="28">
        <v>2836</v>
      </c>
      <c r="D63" s="27">
        <v>38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</row>
    <row r="64" spans="1:253" s="29" customFormat="1" ht="12.75" customHeight="1">
      <c r="A64" s="26"/>
      <c r="B64" s="27" t="s">
        <v>42</v>
      </c>
      <c r="C64" s="28">
        <v>1776</v>
      </c>
      <c r="D64" s="27">
        <v>39.5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</row>
    <row r="65" spans="1:253" s="29" customFormat="1" ht="12.75" customHeight="1">
      <c r="A65" s="26"/>
      <c r="B65" s="27" t="s">
        <v>25</v>
      </c>
      <c r="C65" s="28">
        <v>5200</v>
      </c>
      <c r="D65" s="27">
        <v>39.5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</row>
    <row r="66" spans="1:253" s="29" customFormat="1" ht="12.75" customHeight="1">
      <c r="A66" s="26"/>
      <c r="B66" s="27" t="s">
        <v>34</v>
      </c>
      <c r="C66" s="28">
        <v>3000</v>
      </c>
      <c r="D66" s="27">
        <v>38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</row>
    <row r="67" spans="1:253" s="29" customFormat="1" ht="12.75" customHeight="1">
      <c r="A67" s="26"/>
      <c r="B67" s="27" t="s">
        <v>27</v>
      </c>
      <c r="C67" s="28">
        <v>3183</v>
      </c>
      <c r="D67" s="27">
        <v>38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pans="1:253" s="29" customFormat="1" ht="12.75" customHeight="1">
      <c r="A68" s="26"/>
      <c r="B68" s="27"/>
      <c r="C68" s="28"/>
      <c r="D68" s="27"/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pans="1:253">
      <c r="B69" s="2" t="s">
        <v>74</v>
      </c>
      <c r="D69" s="2"/>
      <c r="E69" s="2"/>
    </row>
    <row r="70" spans="1:253">
      <c r="B70" s="34" t="s">
        <v>131</v>
      </c>
      <c r="D70" s="2"/>
      <c r="E70" s="2"/>
    </row>
    <row r="71" spans="1:253">
      <c r="B71" s="34" t="s">
        <v>132</v>
      </c>
      <c r="D71" s="2"/>
      <c r="E71" s="2"/>
    </row>
    <row r="72" spans="1:253">
      <c r="B72" s="2"/>
      <c r="D72" s="2"/>
      <c r="E72" s="2"/>
    </row>
    <row r="73" spans="1:253">
      <c r="B73" s="41" t="s">
        <v>7</v>
      </c>
      <c r="C73" s="40"/>
      <c r="D73" s="40"/>
      <c r="E73" s="40"/>
      <c r="F73" s="40"/>
    </row>
    <row r="74" spans="1:253">
      <c r="B74" s="2"/>
      <c r="D74" s="2"/>
      <c r="E74" s="2"/>
    </row>
    <row r="75" spans="1:253">
      <c r="B75" s="18" t="s">
        <v>133</v>
      </c>
      <c r="D75" s="2"/>
      <c r="E75" s="2"/>
    </row>
    <row r="77" spans="1:253">
      <c r="B77" s="41" t="s">
        <v>21</v>
      </c>
      <c r="C77" s="40"/>
      <c r="D77" s="40"/>
      <c r="E77" s="40"/>
      <c r="F77" s="40"/>
    </row>
    <row r="79" spans="1:253">
      <c r="B79" t="s">
        <v>134</v>
      </c>
    </row>
    <row r="80" spans="1:253">
      <c r="B80" t="s">
        <v>135</v>
      </c>
      <c r="D80" s="35" t="s">
        <v>23</v>
      </c>
    </row>
    <row r="81" spans="2:6">
      <c r="B81" s="1"/>
    </row>
    <row r="82" spans="2:6">
      <c r="B82" s="41" t="s">
        <v>146</v>
      </c>
      <c r="C82" s="40"/>
      <c r="D82" s="40"/>
      <c r="E82" s="40"/>
      <c r="F82" s="40"/>
    </row>
    <row r="84" spans="2:6">
      <c r="B84" t="s">
        <v>141</v>
      </c>
      <c r="C84">
        <v>0.85</v>
      </c>
    </row>
    <row r="85" spans="2:6">
      <c r="B85" t="s">
        <v>76</v>
      </c>
      <c r="C85">
        <v>4900</v>
      </c>
      <c r="D85" t="s">
        <v>90</v>
      </c>
    </row>
    <row r="87" spans="2:6">
      <c r="B87" s="1" t="s">
        <v>147</v>
      </c>
      <c r="C87" s="37" t="s">
        <v>148</v>
      </c>
      <c r="D87" t="s">
        <v>143</v>
      </c>
    </row>
    <row r="88" spans="2:6">
      <c r="B88" t="s">
        <v>162</v>
      </c>
      <c r="C88" s="6">
        <v>0.75</v>
      </c>
      <c r="D88">
        <v>0.95</v>
      </c>
    </row>
    <row r="89" spans="2:6">
      <c r="B89" t="s">
        <v>142</v>
      </c>
      <c r="C89" s="36">
        <v>1.2</v>
      </c>
      <c r="D89" s="38">
        <v>1</v>
      </c>
    </row>
    <row r="91" spans="2:6" s="4" customFormat="1">
      <c r="B91" s="2" t="s">
        <v>130</v>
      </c>
      <c r="C91" s="2"/>
      <c r="D91" s="2"/>
      <c r="E91" s="2"/>
    </row>
    <row r="93" spans="2:6">
      <c r="B93" s="41" t="s">
        <v>84</v>
      </c>
      <c r="C93" s="40"/>
      <c r="D93" s="40"/>
      <c r="E93" s="40"/>
      <c r="F93" s="40"/>
    </row>
    <row r="95" spans="2:6">
      <c r="B95" t="s">
        <v>85</v>
      </c>
    </row>
    <row r="96" spans="2:6">
      <c r="B96" s="2" t="s">
        <v>86</v>
      </c>
    </row>
    <row r="97" spans="2:5">
      <c r="B97" s="2" t="s">
        <v>103</v>
      </c>
      <c r="C97">
        <v>4</v>
      </c>
      <c r="D97" t="s">
        <v>87</v>
      </c>
    </row>
    <row r="110" spans="2:5">
      <c r="B110" s="6"/>
      <c r="C110" s="6"/>
      <c r="D110" s="6"/>
      <c r="E110" s="6"/>
    </row>
    <row r="112" spans="2:5" ht="20.25" customHeight="1">
      <c r="B112" s="33"/>
    </row>
    <row r="113" spans="2:2" s="25" customFormat="1" ht="10.5">
      <c r="B113" s="24" t="s">
        <v>112</v>
      </c>
    </row>
    <row r="114" spans="2:2" s="25" customFormat="1" ht="10.5">
      <c r="B114" s="24" t="s">
        <v>113</v>
      </c>
    </row>
  </sheetData>
  <mergeCells count="1">
    <mergeCell ref="D16:E16"/>
  </mergeCells>
  <phoneticPr fontId="5" type="noConversion"/>
  <hyperlinks>
    <hyperlink ref="B23" r:id="rId1"/>
    <hyperlink ref="D80" r:id="rId2"/>
  </hyperlinks>
  <pageMargins left="0.24" right="0.24" top="0.5" bottom="0.5" header="0.5" footer="0.5"/>
  <pageSetup paperSize="9" orientation="portrait" verticalDpi="0" r:id="rId3"/>
  <headerFooter alignWithMargins="0"/>
  <cellWatches>
    <cellWatch r="E44"/>
  </cellWatche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B1:E56"/>
  <sheetViews>
    <sheetView tabSelected="1" topLeftCell="A7" workbookViewId="0"/>
  </sheetViews>
  <sheetFormatPr defaultRowHeight="12.75"/>
  <cols>
    <col min="1" max="1" width="4.42578125" style="6" customWidth="1"/>
    <col min="3" max="3" width="26.140625" customWidth="1"/>
    <col min="4" max="4" width="10.7109375" customWidth="1"/>
    <col min="5" max="5" width="49.28515625" customWidth="1"/>
    <col min="6" max="6" width="9.140625" style="6"/>
    <col min="7" max="7" width="9.85546875" style="6" bestFit="1" customWidth="1"/>
    <col min="8" max="16384" width="9.140625" style="6"/>
  </cols>
  <sheetData>
    <row r="1" spans="2:5" ht="42" customHeight="1">
      <c r="B1" s="32"/>
    </row>
    <row r="2" spans="2:5" s="5" customFormat="1" ht="19.5">
      <c r="B2" s="42" t="s">
        <v>3</v>
      </c>
      <c r="C2" s="42"/>
      <c r="D2" s="42"/>
      <c r="E2" s="42"/>
    </row>
    <row r="3" spans="2:5" s="3" customFormat="1">
      <c r="B3" s="41" t="s">
        <v>5</v>
      </c>
      <c r="C3" s="41"/>
      <c r="D3" s="41"/>
      <c r="E3" s="41"/>
    </row>
    <row r="5" spans="2:5">
      <c r="B5" s="41" t="s">
        <v>11</v>
      </c>
      <c r="C5" s="40"/>
      <c r="D5" s="40"/>
      <c r="E5" s="40"/>
    </row>
    <row r="7" spans="2:5">
      <c r="B7" t="s">
        <v>153</v>
      </c>
    </row>
    <row r="9" spans="2:5" s="3" customFormat="1">
      <c r="B9" s="22"/>
      <c r="C9" s="22"/>
      <c r="D9" s="23">
        <f>ROUND(IF(Input!C27='Input assistance'!B88,'Input assistance'!C88,'Input assistance'!C89)*((17-VLOOKUP(Input!C11,'Input assistance'!C26:D33,2))/(VLOOKUP(Input!C10,'Input assistance'!B39:C67,2)/365)*((Results!D38-'Input assistance'!C97*Input!C22*365)/8760)+'Input assistance'!C97*Input!C22*365/8760),1)</f>
        <v>8.8000000000000007</v>
      </c>
      <c r="E9" s="22" t="s">
        <v>12</v>
      </c>
    </row>
    <row r="11" spans="2:5">
      <c r="B11" t="s">
        <v>154</v>
      </c>
    </row>
    <row r="12" spans="2:5">
      <c r="B12" t="s">
        <v>155</v>
      </c>
    </row>
    <row r="14" spans="2:5">
      <c r="B14" s="41" t="s">
        <v>82</v>
      </c>
      <c r="C14" s="40"/>
      <c r="D14" s="40"/>
      <c r="E14" s="40"/>
    </row>
    <row r="16" spans="2:5">
      <c r="B16" t="s">
        <v>159</v>
      </c>
    </row>
    <row r="18" spans="2:5" s="3" customFormat="1">
      <c r="B18" s="22"/>
      <c r="C18" s="22"/>
      <c r="D18" s="22">
        <f>ROUND(IF(Input!C27='Input assistance'!B88,'Input assistance'!D88,'Input assistance'!D89)*(Input!C17*Input!C18-Results!D38/'Input assistance'!C84*Input!C26/'Input assistance'!C85),-2)</f>
        <v>1400</v>
      </c>
      <c r="E18" s="22" t="s">
        <v>160</v>
      </c>
    </row>
    <row r="19" spans="2:5" s="3" customFormat="1">
      <c r="B19" s="1"/>
      <c r="C19" s="1"/>
      <c r="D19" s="1"/>
      <c r="E19" s="1"/>
    </row>
    <row r="20" spans="2:5">
      <c r="B20" t="s">
        <v>78</v>
      </c>
    </row>
    <row r="21" spans="2:5">
      <c r="B21" t="s">
        <v>79</v>
      </c>
    </row>
    <row r="22" spans="2:5">
      <c r="B22" t="s">
        <v>80</v>
      </c>
    </row>
    <row r="24" spans="2:5">
      <c r="B24" s="41" t="s">
        <v>94</v>
      </c>
      <c r="C24" s="40"/>
      <c r="D24" s="40"/>
      <c r="E24" s="40"/>
    </row>
    <row r="26" spans="2:5">
      <c r="B26" t="s">
        <v>81</v>
      </c>
    </row>
    <row r="28" spans="2:5">
      <c r="B28" s="1" t="str">
        <f>Input!B8</f>
        <v>Climate conditions</v>
      </c>
      <c r="D28" s="7"/>
    </row>
    <row r="29" spans="2:5">
      <c r="B29" t="s">
        <v>37</v>
      </c>
      <c r="D29" s="7" t="str">
        <f>Input!C10</f>
        <v>Greece</v>
      </c>
    </row>
    <row r="30" spans="2:5">
      <c r="B30" t="s">
        <v>77</v>
      </c>
      <c r="D30" s="7">
        <f>Input!C11</f>
        <v>10</v>
      </c>
    </row>
    <row r="31" spans="2:5">
      <c r="D31" s="7"/>
    </row>
    <row r="32" spans="2:5">
      <c r="B32" s="1" t="str">
        <f>Input!B13</f>
        <v>Existing heat supply</v>
      </c>
    </row>
    <row r="33" spans="2:5" s="4" customFormat="1">
      <c r="B33" s="4" t="str">
        <f>Input!B15</f>
        <v>Existing boiler age</v>
      </c>
      <c r="C33" s="2"/>
      <c r="D33" s="14" t="str">
        <f>Input!C15</f>
        <v>Newer boiler (condensing)</v>
      </c>
      <c r="E33" s="2"/>
    </row>
    <row r="34" spans="2:5">
      <c r="B34" s="4" t="str">
        <f>Input!B16</f>
        <v>Existing heating fuel</v>
      </c>
      <c r="D34" s="14" t="str">
        <f>Input!C16</f>
        <v>Heating oil</v>
      </c>
    </row>
    <row r="35" spans="2:5">
      <c r="B35" s="4" t="str">
        <f>Input!B17</f>
        <v>Existing average annual fuel consumption</v>
      </c>
      <c r="D35" s="10">
        <f>Input!C17</f>
        <v>2000</v>
      </c>
      <c r="E35" s="2" t="str">
        <f>Input!D17</f>
        <v>litres</v>
      </c>
    </row>
    <row r="36" spans="2:5">
      <c r="B36" t="s">
        <v>100</v>
      </c>
      <c r="D36" s="10">
        <f>IF(Input!C16=+'Input assistance'!B18,'Input assistance'!D18,'Input assistance'!D17)</f>
        <v>10</v>
      </c>
      <c r="E36" s="2" t="str">
        <f>IF(Input!C16=+'Input assistance'!B18,'Input assistance'!E18,'Input assistance'!E17)</f>
        <v>kWh/litre</v>
      </c>
    </row>
    <row r="37" spans="2:5">
      <c r="B37" t="str">
        <f>Input!B18</f>
        <v>Existing fuel price</v>
      </c>
      <c r="D37" s="10">
        <f>Input!C18</f>
        <v>1.4</v>
      </c>
      <c r="E37" s="2" t="str">
        <f>Input!D18</f>
        <v>€/litre</v>
      </c>
    </row>
    <row r="38" spans="2:5">
      <c r="B38" s="2" t="s">
        <v>101</v>
      </c>
      <c r="D38" s="7">
        <f>IF(Input!C16='Input assistance'!B17,IF(Input!C15='Input assistance'!B10,Input!C17*'Input assistance'!D10*'Input assistance'!D17,IF(Input!C15='Input assistance'!B11,Input!C17*'Input assistance'!D11*'Input assistance'!D17,Input!C17*'Input assistance'!D12*'Input assistance'!D17)),IF(Input!C15='Input assistance'!B10,Input!C17*'Input assistance'!D10*'Input assistance'!D18,IF(Input!C15='Input assistance'!B11,Input!C17*'Input assistance'!D11*'Input assistance'!D18,Input!C17*'Input assistance'!D12*'Input assistance'!D18)))</f>
        <v>20000</v>
      </c>
      <c r="E38" t="s">
        <v>75</v>
      </c>
    </row>
    <row r="39" spans="2:5">
      <c r="D39" s="7"/>
    </row>
    <row r="40" spans="2:5">
      <c r="B40" s="1" t="str">
        <f>Input!B20</f>
        <v>Household details</v>
      </c>
      <c r="D40" s="7"/>
    </row>
    <row r="41" spans="2:5">
      <c r="B41" t="str">
        <f>Input!B22</f>
        <v>Number of inhabitants</v>
      </c>
      <c r="D41" s="7">
        <f>Input!C22</f>
        <v>4</v>
      </c>
    </row>
    <row r="43" spans="2:5">
      <c r="B43" s="1" t="str">
        <f>Input!B24</f>
        <v>Wood pellet price and boiler layout</v>
      </c>
    </row>
    <row r="44" spans="2:5">
      <c r="B44" t="str">
        <f>Input!B26</f>
        <v>Wood pellet price</v>
      </c>
      <c r="D44" s="7">
        <f>Input!C26</f>
        <v>300</v>
      </c>
      <c r="E44" t="str">
        <f>Input!D26</f>
        <v>€/tonne</v>
      </c>
    </row>
    <row r="45" spans="2:5">
      <c r="B45" t="str">
        <f>Input!B27</f>
        <v>Pellet boiler layout</v>
      </c>
      <c r="D45" t="str">
        <f>Input!C27</f>
        <v>The new pellet boiler covers the full heat demand</v>
      </c>
    </row>
    <row r="52" spans="2:5">
      <c r="B52" s="6"/>
      <c r="C52" s="6"/>
      <c r="D52" s="6"/>
      <c r="E52" s="6"/>
    </row>
    <row r="54" spans="2:5" ht="20.25" customHeight="1">
      <c r="B54" s="33"/>
    </row>
    <row r="55" spans="2:5" s="25" customFormat="1" ht="10.5">
      <c r="B55" s="24" t="s">
        <v>112</v>
      </c>
    </row>
    <row r="56" spans="2:5" s="25" customFormat="1" ht="10.5">
      <c r="B56" s="24" t="s">
        <v>113</v>
      </c>
    </row>
  </sheetData>
  <phoneticPr fontId="5" type="noConversion"/>
  <pageMargins left="0.24" right="0.24" top="0.5" bottom="0.5" header="0.5" footer="0.5"/>
  <pageSetup paperSize="9" orientation="portrait" verticalDpi="0" r:id="rId1"/>
  <headerFooter alignWithMargins="0"/>
  <cellWatches>
    <cellWatch r="D38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</vt:i4>
      </vt:variant>
    </vt:vector>
  </HeadingPairs>
  <TitlesOfParts>
    <vt:vector size="9" baseType="lpstr">
      <vt:lpstr>Introduction</vt:lpstr>
      <vt:lpstr>Input</vt:lpstr>
      <vt:lpstr>Input assistance</vt:lpstr>
      <vt:lpstr>Results</vt:lpstr>
      <vt:lpstr>Boiler</vt:lpstr>
      <vt:lpstr>Country</vt:lpstr>
      <vt:lpstr>Fossil</vt:lpstr>
      <vt:lpstr>Sizing</vt:lpstr>
      <vt:lpstr>Zone</vt:lpstr>
    </vt:vector>
  </TitlesOfParts>
  <Company>FORCE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Tony Hansen</dc:creator>
  <cp:lastModifiedBy>User</cp:lastModifiedBy>
  <cp:lastPrinted>2009-11-12T13:44:40Z</cp:lastPrinted>
  <dcterms:created xsi:type="dcterms:W3CDTF">2009-04-28T12:59:14Z</dcterms:created>
  <dcterms:modified xsi:type="dcterms:W3CDTF">2012-10-28T08:41:20Z</dcterms:modified>
</cp:coreProperties>
</file>